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SWOT" sheetId="1" r:id="rId1"/>
    <sheet name="Boston Consalting Group" sheetId="4" r:id="rId2"/>
  </sheets>
  <definedNames>
    <definedName name="_Toc308902560" localSheetId="1">'Boston Consalting Group'!$I$17</definedName>
  </definedNames>
  <calcPr calcId="124519"/>
</workbook>
</file>

<file path=xl/calcChain.xml><?xml version="1.0" encoding="utf-8"?>
<calcChain xmlns="http://schemas.openxmlformats.org/spreadsheetml/2006/main">
  <c r="H12" i="4"/>
  <c r="H10"/>
  <c r="H9"/>
  <c r="H7"/>
  <c r="H6"/>
  <c r="H5"/>
  <c r="C13"/>
  <c r="G12"/>
  <c r="G10"/>
  <c r="G9"/>
  <c r="G6"/>
  <c r="G7"/>
  <c r="G5"/>
  <c r="F12"/>
  <c r="F10"/>
  <c r="F9"/>
  <c r="F7"/>
  <c r="F5"/>
  <c r="F6"/>
  <c r="J29" i="1"/>
  <c r="I29"/>
  <c r="H29"/>
  <c r="K29" s="1"/>
  <c r="J28"/>
  <c r="I28"/>
  <c r="H28"/>
  <c r="J27"/>
  <c r="J30" s="1"/>
  <c r="I27"/>
  <c r="H27"/>
  <c r="K27" s="1"/>
  <c r="E28"/>
  <c r="F28"/>
  <c r="E29"/>
  <c r="F29"/>
  <c r="D28"/>
  <c r="G28" s="1"/>
  <c r="D29"/>
  <c r="G29" s="1"/>
  <c r="E27"/>
  <c r="E30" s="1"/>
  <c r="F27"/>
  <c r="F30" s="1"/>
  <c r="D27"/>
  <c r="D30" s="1"/>
  <c r="I22"/>
  <c r="J22"/>
  <c r="I23"/>
  <c r="J23"/>
  <c r="I24"/>
  <c r="J24"/>
  <c r="H23"/>
  <c r="K23" s="1"/>
  <c r="H24"/>
  <c r="H22"/>
  <c r="K22" s="1"/>
  <c r="E24"/>
  <c r="F24"/>
  <c r="G24" s="1"/>
  <c r="D24"/>
  <c r="E23"/>
  <c r="F23"/>
  <c r="D23"/>
  <c r="G23" s="1"/>
  <c r="E22"/>
  <c r="F22"/>
  <c r="F25" s="1"/>
  <c r="D22"/>
  <c r="E25" l="1"/>
  <c r="I30"/>
  <c r="J25"/>
  <c r="K28"/>
  <c r="G27"/>
  <c r="K24"/>
  <c r="I25"/>
  <c r="H30"/>
  <c r="G22"/>
  <c r="H25"/>
  <c r="D25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O1 - рост спроса на услуги вследствие внедрения инноваций во многих сферах бизнеса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O2 - реализация крупных проектов ("Электронная Россия", "Образование")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O3 - выход на федеральный уровень 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T1 - отток пользователей к конкурентам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T2 - переманивание квалифицированного персонала конкурентами 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>T3 - внедрение конкурентами  новых технологий</t>
        </r>
      </text>
    </comment>
    <comment ref="B5" authorId="0">
      <text>
        <r>
          <rPr>
            <sz val="9"/>
            <color indexed="81"/>
            <rFont val="Tahoma"/>
            <family val="2"/>
            <charset val="204"/>
          </rPr>
          <t xml:space="preserve">В строке Kj  указывается значение коэффициента влияния на деятельность организации конкретных возможностей и угроз (в пределах от 0 до 1):
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O1 - рост спроса на услуги вследствие внедрения инноваций во многих сферах бизнеса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O2 - реализация крупных проектов ("Электронная Россия", "Образование")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O3 - выход на федеральный уровень 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T1 - отток пользователей к конкурентам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T2 - переманивание квалифицированного персонала конкурентами 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T3 - внедрение конкурентами  новых технологий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 xml:space="preserve">В строке Kj  указывается значение коэффициента влияния на деятельность организации конкретных возможностей и угроз (в пределах от 0 до 1):
</t>
        </r>
      </text>
    </comment>
  </commentList>
</comments>
</file>

<file path=xl/sharedStrings.xml><?xml version="1.0" encoding="utf-8"?>
<sst xmlns="http://schemas.openxmlformats.org/spreadsheetml/2006/main" count="105" uniqueCount="75">
  <si>
    <t>Интенсивность (Аi)</t>
  </si>
  <si>
    <t>Возможности (О)</t>
  </si>
  <si>
    <t>Угрозы (Т)</t>
  </si>
  <si>
    <t>О1</t>
  </si>
  <si>
    <t>О2</t>
  </si>
  <si>
    <t>О3</t>
  </si>
  <si>
    <t>Т1</t>
  </si>
  <si>
    <t>Т2</t>
  </si>
  <si>
    <t>Т3</t>
  </si>
  <si>
    <t>Вероятность появления (Pj)</t>
  </si>
  <si>
    <t>Коэффициент влияния (Кj)</t>
  </si>
  <si>
    <t>Сильные стороны (S)</t>
  </si>
  <si>
    <t>Слабые стороны (W)</t>
  </si>
  <si>
    <t>Качественная характеристика вероятности появления события</t>
  </si>
  <si>
    <t>Числовое значение</t>
  </si>
  <si>
    <t>Низкая вероятность</t>
  </si>
  <si>
    <t>0,1-0,3</t>
  </si>
  <si>
    <t>Средняя вероятность</t>
  </si>
  <si>
    <t>0,4-0,6</t>
  </si>
  <si>
    <t>Высокая вероятность</t>
  </si>
  <si>
    <t>0,7-0,9</t>
  </si>
  <si>
    <t>Очень высокая вероятность</t>
  </si>
  <si>
    <t>Значение</t>
  </si>
  <si>
    <t>Интерпретация</t>
  </si>
  <si>
    <t>Влияние отсутствует</t>
  </si>
  <si>
    <t>Влияние слабое</t>
  </si>
  <si>
    <t>Влияние среднее</t>
  </si>
  <si>
    <t>Влияние сильное</t>
  </si>
  <si>
    <t>Балльная оценка</t>
  </si>
  <si>
    <t>Интенсивность высокая (очень сильное преимущество)</t>
  </si>
  <si>
    <t>Интенсивность средняя (достаточно сильное преимущество)</t>
  </si>
  <si>
    <t>Незначительное преимущество</t>
  </si>
  <si>
    <t>3-4</t>
  </si>
  <si>
    <t>1-2</t>
  </si>
  <si>
    <r>
      <t xml:space="preserve">Таблица 2.8 – Шкала оценки факторов влияния </t>
    </r>
    <r>
      <rPr>
        <b/>
        <i/>
        <sz val="11"/>
        <color rgb="FFFF0000"/>
        <rFont val="Calibri"/>
        <family val="2"/>
        <charset val="204"/>
        <scheme val="minor"/>
      </rPr>
      <t xml:space="preserve">строка Kj </t>
    </r>
  </si>
  <si>
    <r>
      <t xml:space="preserve">Таблица 2.9 – Шкала оценки интенсивности сильных сторон организации </t>
    </r>
    <r>
      <rPr>
        <b/>
        <i/>
        <sz val="11"/>
        <color rgb="FFFF0000"/>
        <rFont val="Calibri"/>
        <family val="2"/>
        <charset val="204"/>
        <scheme val="minor"/>
      </rPr>
      <t>столбец Ai</t>
    </r>
  </si>
  <si>
    <t>фактор дает полную возможность использовать благоприятные   события или предотвратить отрицательные последствия угроз;</t>
  </si>
  <si>
    <t>существенное содействие использованию благоприятных возможностей или защите от угроз</t>
  </si>
  <si>
    <t>незначительное влияние на использование благоприятных возможностей или защиту от угроз</t>
  </si>
  <si>
    <r>
      <t xml:space="preserve">Таблица 2.10 – Шкала оценки взаимосвязи сильных и слабых сторон с возможностями и угрозами </t>
    </r>
    <r>
      <rPr>
        <b/>
        <i/>
        <sz val="11"/>
        <color rgb="FFFF0000"/>
        <rFont val="Calibri"/>
        <family val="2"/>
        <charset val="204"/>
        <scheme val="minor"/>
      </rPr>
      <t xml:space="preserve">ячейки аij </t>
    </r>
  </si>
  <si>
    <t xml:space="preserve">Aij= Ai*Kj*Pj*aij,                                         </t>
  </si>
  <si>
    <t>ИТОГО</t>
  </si>
  <si>
    <t>S1 квалифицированный персонал</t>
  </si>
  <si>
    <t>S2 - высокое качество услуг</t>
  </si>
  <si>
    <t>S3 - развитая инфраструктура сети</t>
  </si>
  <si>
    <t>W1 - недостаточная известность</t>
  </si>
  <si>
    <t>W2 - дефицит финансовых ресурсов</t>
  </si>
  <si>
    <t>W3 - низкая мотивация персонала</t>
  </si>
  <si>
    <t>Создаются совершенные новые возможности для деятельности организации или если реализация угрозы может повлечь  прекращение деятельности</t>
  </si>
  <si>
    <t>4, 3</t>
  </si>
  <si>
    <t>1, 2</t>
  </si>
  <si>
    <t>https://sibsutis.ru/upload/publications/93f/fhxbjdspoead%20fj%20tbymvtsedutffbnlqtsnuc%20qmsfrsjwccxbptuh%20xxcqchrpthjlvd.pdf</t>
  </si>
  <si>
    <r>
      <t xml:space="preserve">Таблица 2.7 – Шкала оценки вероятностей </t>
    </r>
    <r>
      <rPr>
        <b/>
        <i/>
        <sz val="14"/>
        <color rgb="FFFF0000"/>
        <rFont val="Calibri"/>
        <family val="2"/>
        <charset val="204"/>
        <scheme val="minor"/>
      </rPr>
      <t xml:space="preserve">строка Pj </t>
    </r>
  </si>
  <si>
    <t>S1 - квалифицированный персонал</t>
  </si>
  <si>
    <t>Продукция А</t>
  </si>
  <si>
    <t>СЗХ1</t>
  </si>
  <si>
    <t>СЗХ2</t>
  </si>
  <si>
    <t>СЗХ3</t>
  </si>
  <si>
    <t>СЗХ4</t>
  </si>
  <si>
    <t>СЗХ5</t>
  </si>
  <si>
    <t>СЗХ6</t>
  </si>
  <si>
    <t>Продукция В</t>
  </si>
  <si>
    <t>Продукция С</t>
  </si>
  <si>
    <t>Объем реализации  тыс.руб</t>
  </si>
  <si>
    <t>Темп роста</t>
  </si>
  <si>
    <t>Относ доля рынка</t>
  </si>
  <si>
    <t>предприятия</t>
  </si>
  <si>
    <t>Доля рынка в общем объеме реализации предприятия</t>
  </si>
  <si>
    <t>Итого</t>
  </si>
  <si>
    <t>Наименование продукции</t>
  </si>
  <si>
    <t>конкурента</t>
  </si>
  <si>
    <t>Матрица Boston Consulting Group (BCG)</t>
  </si>
  <si>
    <t>Доля рынка в n году %</t>
  </si>
  <si>
    <t>Преобразование матрицы</t>
  </si>
  <si>
    <t>Матрица SWOT-анализа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</si>
</sst>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4" fillId="0" borderId="0" xfId="0" applyFont="1"/>
    <xf numFmtId="0" fontId="0" fillId="0" borderId="4" xfId="0" applyBorder="1"/>
    <xf numFmtId="0" fontId="2" fillId="3" borderId="5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9" xfId="0" applyBorder="1"/>
    <xf numFmtId="0" fontId="0" fillId="0" borderId="3" xfId="0" applyBorder="1"/>
    <xf numFmtId="16" fontId="2" fillId="3" borderId="5" xfId="0" quotePrefix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3" fillId="0" borderId="0" xfId="0" applyFont="1"/>
    <xf numFmtId="0" fontId="1" fillId="2" borderId="17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5" xfId="0" applyFont="1" applyBorder="1"/>
    <xf numFmtId="0" fontId="2" fillId="0" borderId="7" xfId="0" applyFont="1" applyBorder="1"/>
    <xf numFmtId="0" fontId="0" fillId="0" borderId="1" xfId="0" applyBorder="1"/>
    <xf numFmtId="0" fontId="1" fillId="4" borderId="5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4" borderId="6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1" xfId="0" applyFill="1" applyBorder="1"/>
    <xf numFmtId="0" fontId="1" fillId="2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0" fillId="4" borderId="21" xfId="0" applyFill="1" applyBorder="1"/>
    <xf numFmtId="0" fontId="2" fillId="0" borderId="16" xfId="0" applyFont="1" applyBorder="1"/>
    <xf numFmtId="0" fontId="1" fillId="4" borderId="17" xfId="0" applyFont="1" applyFill="1" applyBorder="1" applyAlignment="1">
      <alignment vertical="top" wrapText="1"/>
    </xf>
    <xf numFmtId="0" fontId="0" fillId="4" borderId="18" xfId="0" applyFill="1" applyBorder="1"/>
    <xf numFmtId="0" fontId="1" fillId="2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0" fillId="4" borderId="4" xfId="0" applyFill="1" applyBorder="1"/>
    <xf numFmtId="0" fontId="2" fillId="0" borderId="19" xfId="0" applyFont="1" applyBorder="1"/>
    <xf numFmtId="0" fontId="1" fillId="0" borderId="20" xfId="0" applyFont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0" fillId="4" borderId="22" xfId="0" applyFill="1" applyBorder="1"/>
    <xf numFmtId="0" fontId="2" fillId="0" borderId="17" xfId="0" applyFont="1" applyBorder="1"/>
    <xf numFmtId="0" fontId="1" fillId="0" borderId="23" xfId="0" applyFont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4" borderId="24" xfId="0" applyFont="1" applyFill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2" fontId="10" fillId="0" borderId="1" xfId="0" applyNumberFormat="1" applyFont="1" applyBorder="1"/>
    <xf numFmtId="2" fontId="9" fillId="4" borderId="1" xfId="0" applyNumberFormat="1" applyFont="1" applyFill="1" applyBorder="1" applyAlignment="1">
      <alignment vertical="top" wrapText="1"/>
    </xf>
    <xf numFmtId="2" fontId="9" fillId="4" borderId="6" xfId="0" applyNumberFormat="1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2" fontId="9" fillId="4" borderId="8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0" fillId="0" borderId="8" xfId="0" applyBorder="1"/>
    <xf numFmtId="0" fontId="0" fillId="0" borderId="5" xfId="0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vertical="top" wrapText="1"/>
    </xf>
    <xf numFmtId="2" fontId="9" fillId="5" borderId="6" xfId="0" applyNumberFormat="1" applyFont="1" applyFill="1" applyBorder="1" applyAlignment="1">
      <alignment vertical="top" wrapText="1"/>
    </xf>
    <xf numFmtId="2" fontId="9" fillId="5" borderId="8" xfId="0" applyNumberFormat="1" applyFont="1" applyFill="1" applyBorder="1" applyAlignment="1">
      <alignment vertical="top" wrapText="1"/>
    </xf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10" fontId="0" fillId="0" borderId="0" xfId="2" applyNumberFormat="1" applyFont="1"/>
    <xf numFmtId="0" fontId="3" fillId="0" borderId="0" xfId="0" applyFont="1" applyAlignment="1">
      <alignment horizontal="justify"/>
    </xf>
    <xf numFmtId="9" fontId="0" fillId="0" borderId="1" xfId="2" applyFont="1" applyBorder="1"/>
    <xf numFmtId="164" fontId="19" fillId="0" borderId="1" xfId="0" applyNumberFormat="1" applyFont="1" applyBorder="1"/>
    <xf numFmtId="2" fontId="19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18" fillId="0" borderId="5" xfId="0" applyFont="1" applyBorder="1"/>
    <xf numFmtId="0" fontId="0" fillId="0" borderId="5" xfId="0" applyBorder="1"/>
    <xf numFmtId="10" fontId="19" fillId="0" borderId="6" xfId="2" applyNumberFormat="1" applyFont="1" applyBorder="1" applyAlignment="1">
      <alignment horizontal="center" vertical="center"/>
    </xf>
    <xf numFmtId="10" fontId="0" fillId="0" borderId="6" xfId="2" applyNumberFormat="1" applyFont="1" applyBorder="1" applyAlignment="1">
      <alignment horizontal="center" vertical="center"/>
    </xf>
    <xf numFmtId="0" fontId="18" fillId="0" borderId="7" xfId="0" applyFont="1" applyBorder="1"/>
    <xf numFmtId="0" fontId="19" fillId="0" borderId="8" xfId="0" applyFont="1" applyBorder="1"/>
    <xf numFmtId="10" fontId="0" fillId="0" borderId="9" xfId="2" applyNumberFormat="1" applyFont="1" applyBorder="1"/>
    <xf numFmtId="0" fontId="20" fillId="0" borderId="0" xfId="0" applyFont="1"/>
    <xf numFmtId="0" fontId="0" fillId="0" borderId="1" xfId="0" applyFont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15" xfId="0" applyBorder="1" applyAlignment="1"/>
    <xf numFmtId="0" fontId="0" fillId="0" borderId="28" xfId="0" applyBorder="1" applyAlignment="1"/>
    <xf numFmtId="0" fontId="1" fillId="0" borderId="2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4" xfId="0" applyBorder="1" applyAlignment="1">
      <alignment horizontal="justify"/>
    </xf>
    <xf numFmtId="0" fontId="0" fillId="0" borderId="6" xfId="0" applyBorder="1" applyAlignment="1">
      <alignment horizontal="justify"/>
    </xf>
    <xf numFmtId="0" fontId="0" fillId="0" borderId="29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3" xfId="0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3" xfId="0" applyBorder="1" applyAlignment="1">
      <alignment horizontal="justify"/>
    </xf>
    <xf numFmtId="0" fontId="0" fillId="0" borderId="1" xfId="0" applyBorder="1" applyAlignment="1">
      <alignment horizontal="justify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ubbleChart>
        <c:ser>
          <c:idx val="0"/>
          <c:order val="0"/>
          <c:tx>
            <c:strRef>
              <c:f>'Boston Consalting Group'!$A$5</c:f>
              <c:strCache>
                <c:ptCount val="1"/>
                <c:pt idx="0">
                  <c:v>СЗХ1</c:v>
                </c:pt>
              </c:strCache>
            </c:strRef>
          </c:tx>
          <c:dLbls>
            <c:dLbl>
              <c:idx val="0"/>
              <c:layout>
                <c:manualLayout>
                  <c:x val="-2.8776978417266206E-2"/>
                  <c:y val="0.36768802228412267"/>
                </c:manualLayout>
              </c:layout>
              <c:tx>
                <c:rich>
                  <a:bodyPr/>
                  <a:lstStyle/>
                  <a:p>
                    <a:r>
                      <a:rPr lang="ru-RU" sz="14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rPr>
                      <a:t>Дойные коровы</a:t>
                    </a:r>
                  </a:p>
                </c:rich>
              </c:tx>
              <c:dLblPos val="t"/>
              <c:showVal val="1"/>
            </c:dLbl>
            <c:txPr>
              <a:bodyPr/>
              <a:lstStyle/>
              <a:p>
                <a:pPr algn="ctr">
                  <a:defRPr lang="ru-RU" sz="14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Val val="1"/>
          </c:dLbls>
          <c:xVal>
            <c:numRef>
              <c:f>'Boston Consalting Group'!$G$5</c:f>
              <c:numCache>
                <c:formatCode>0.00</c:formatCode>
                <c:ptCount val="1"/>
                <c:pt idx="0">
                  <c:v>2.5</c:v>
                </c:pt>
              </c:numCache>
            </c:numRef>
          </c:xVal>
          <c:yVal>
            <c:numRef>
              <c:f>'Boston Consalting Group'!$F$5</c:f>
              <c:numCache>
                <c:formatCode>0.000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'Boston Consalting Group'!$H$5</c:f>
              <c:numCache>
                <c:formatCode>0.00%</c:formatCode>
                <c:ptCount val="1"/>
                <c:pt idx="0">
                  <c:v>0.38419319429198684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'Boston Consalting Group'!$A$6</c:f>
              <c:strCache>
                <c:ptCount val="1"/>
                <c:pt idx="0">
                  <c:v>СЗХ2</c:v>
                </c:pt>
              </c:strCache>
            </c:strRef>
          </c:tx>
          <c:spPr>
            <a:ln w="25400">
              <a:noFill/>
            </a:ln>
            <a:scene3d>
              <a:camera prst="orthographicFront"/>
              <a:lightRig rig="sunset" dir="t"/>
            </a:scene3d>
            <a:sp3d prstMaterial="softEdge">
              <a:bevelT/>
              <a:bevelB/>
            </a:sp3d>
          </c:spP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FF0000"/>
                        </a:solidFill>
                      </a:defRPr>
                    </a:pPr>
                    <a:r>
                      <a:rPr lang="ru-RU" sz="1400">
                        <a:solidFill>
                          <a:srgbClr val="FF0000"/>
                        </a:solidFill>
                      </a:rPr>
                      <a:t>Звезды</a:t>
                    </a:r>
                    <a:endParaRPr lang="en-US" sz="1400">
                      <a:solidFill>
                        <a:srgbClr val="FF0000"/>
                      </a:solidFill>
                    </a:endParaRPr>
                  </a:p>
                </c:rich>
              </c:tx>
              <c:spPr/>
              <c:dLblPos val="t"/>
              <c:showVal val="1"/>
            </c:dLbl>
            <c:dLblPos val="t"/>
            <c:showVal val="1"/>
          </c:dLbls>
          <c:xVal>
            <c:numRef>
              <c:f>'Boston Consalting Group'!$G$6</c:f>
              <c:numCache>
                <c:formatCode>0.00</c:formatCode>
                <c:ptCount val="1"/>
                <c:pt idx="0">
                  <c:v>2.3333333333333335</c:v>
                </c:pt>
              </c:numCache>
            </c:numRef>
          </c:xVal>
          <c:yVal>
            <c:numRef>
              <c:f>'Boston Consalting Group'!$F$6</c:f>
              <c:numCache>
                <c:formatCode>0.000</c:formatCode>
                <c:ptCount val="1"/>
                <c:pt idx="0">
                  <c:v>3.1666666666666665</c:v>
                </c:pt>
              </c:numCache>
            </c:numRef>
          </c:yVal>
          <c:bubbleSize>
            <c:numRef>
              <c:f>'Boston Consalting Group'!$H$6</c:f>
              <c:numCache>
                <c:formatCode>0.00%</c:formatCode>
                <c:ptCount val="1"/>
                <c:pt idx="0">
                  <c:v>0.10428100987925357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'Boston Consalting Group'!$A$7</c:f>
              <c:strCache>
                <c:ptCount val="1"/>
                <c:pt idx="0">
                  <c:v>СЗХ3</c:v>
                </c:pt>
              </c:strCache>
            </c:strRef>
          </c:tx>
          <c:spPr>
            <a:ln w="2540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FF0000"/>
                        </a:solidFill>
                      </a:defRPr>
                    </a:pPr>
                    <a:r>
                      <a:rPr lang="ru-RU" sz="1400">
                        <a:solidFill>
                          <a:srgbClr val="FF0000"/>
                        </a:solidFill>
                      </a:rPr>
                      <a:t>Собаки</a:t>
                    </a:r>
                    <a:endParaRPr lang="en-US" sz="1400">
                      <a:solidFill>
                        <a:srgbClr val="FF0000"/>
                      </a:solidFill>
                    </a:endParaRPr>
                  </a:p>
                </c:rich>
              </c:tx>
              <c:spPr/>
              <c:dLblPos val="b"/>
              <c:showVal val="1"/>
            </c:dLbl>
            <c:dLblPos val="b"/>
            <c:showVal val="1"/>
          </c:dLbls>
          <c:xVal>
            <c:numRef>
              <c:f>'Boston Consalting Group'!$G$7</c:f>
              <c:numCache>
                <c:formatCode>0.00</c:formatCode>
                <c:ptCount val="1"/>
                <c:pt idx="0">
                  <c:v>0.1764705882352941</c:v>
                </c:pt>
              </c:numCache>
            </c:numRef>
          </c:xVal>
          <c:yVal>
            <c:numRef>
              <c:f>'Boston Consalting Group'!$F$7</c:f>
              <c:numCache>
                <c:formatCode>0.000</c:formatCode>
                <c:ptCount val="1"/>
                <c:pt idx="0">
                  <c:v>0.4</c:v>
                </c:pt>
              </c:numCache>
            </c:numRef>
          </c:yVal>
          <c:bubbleSize>
            <c:numRef>
              <c:f>'Boston Consalting Group'!$H$7</c:f>
              <c:numCache>
                <c:formatCode>0.00%</c:formatCode>
                <c:ptCount val="1"/>
                <c:pt idx="0">
                  <c:v>1.756311745334797E-2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'Boston Consalting Group'!$A$9</c:f>
              <c:strCache>
                <c:ptCount val="1"/>
                <c:pt idx="0">
                  <c:v>СЗХ4</c:v>
                </c:pt>
              </c:strCache>
            </c:strRef>
          </c:tx>
          <c:spPr>
            <a:ln w="25400">
              <a:noFill/>
            </a:ln>
          </c:spPr>
          <c:xVal>
            <c:numRef>
              <c:f>'Boston Consalting Group'!$G$9</c:f>
              <c:numCache>
                <c:formatCode>0.00</c:formatCode>
                <c:ptCount val="1"/>
                <c:pt idx="0">
                  <c:v>1.6</c:v>
                </c:pt>
              </c:numCache>
            </c:numRef>
          </c:xVal>
          <c:yVal>
            <c:numRef>
              <c:f>'Boston Consalting Group'!$F$9</c:f>
              <c:numCache>
                <c:formatCode>0.000</c:formatCode>
                <c:ptCount val="1"/>
                <c:pt idx="0">
                  <c:v>1.1428571428571428</c:v>
                </c:pt>
              </c:numCache>
            </c:numRef>
          </c:yVal>
          <c:bubbleSize>
            <c:numRef>
              <c:f>'Boston Consalting Group'!$H$9</c:f>
              <c:numCache>
                <c:formatCode>0.00%</c:formatCode>
                <c:ptCount val="1"/>
                <c:pt idx="0">
                  <c:v>0.35126234906695941</c:v>
                </c:pt>
              </c:numCache>
            </c:numRef>
          </c:bubbleSize>
          <c:bubble3D val="1"/>
        </c:ser>
        <c:ser>
          <c:idx val="4"/>
          <c:order val="4"/>
          <c:tx>
            <c:strRef>
              <c:f>'Boston Consalting Group'!$A$10</c:f>
              <c:strCache>
                <c:ptCount val="1"/>
                <c:pt idx="0">
                  <c:v>СЗХ5</c:v>
                </c:pt>
              </c:strCache>
            </c:strRef>
          </c:tx>
          <c:spPr>
            <a:ln w="25400">
              <a:noFill/>
            </a:ln>
          </c:spPr>
          <c:xVal>
            <c:numRef>
              <c:f>'Boston Consalting Group'!$G$10</c:f>
              <c:numCache>
                <c:formatCode>0.00</c:formatCode>
                <c:ptCount val="1"/>
                <c:pt idx="0">
                  <c:v>1.3636363636363635</c:v>
                </c:pt>
              </c:numCache>
            </c:numRef>
          </c:xVal>
          <c:yVal>
            <c:numRef>
              <c:f>'Boston Consalting Group'!$F$10</c:f>
              <c:numCache>
                <c:formatCode>0.000</c:formatCode>
                <c:ptCount val="1"/>
                <c:pt idx="0">
                  <c:v>2.1428571428571428</c:v>
                </c:pt>
              </c:numCache>
            </c:numRef>
          </c:yVal>
          <c:bubbleSize>
            <c:numRef>
              <c:f>'Boston Consalting Group'!$H$10</c:f>
              <c:numCache>
                <c:formatCode>0.00%</c:formatCode>
                <c:ptCount val="1"/>
                <c:pt idx="0">
                  <c:v>9.8792535675082324E-2</c:v>
                </c:pt>
              </c:numCache>
            </c:numRef>
          </c:bubbleSize>
          <c:bubble3D val="1"/>
        </c:ser>
        <c:ser>
          <c:idx val="5"/>
          <c:order val="5"/>
          <c:tx>
            <c:strRef>
              <c:f>'Boston Consalting Group'!$A$12</c:f>
              <c:strCache>
                <c:ptCount val="1"/>
                <c:pt idx="0">
                  <c:v>СЗХ6</c:v>
                </c:pt>
              </c:strCache>
            </c:strRef>
          </c:tx>
          <c:spPr>
            <a:ln w="2540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FF0000"/>
                        </a:solidFill>
                      </a:defRPr>
                    </a:pPr>
                    <a:r>
                      <a:rPr lang="ru-RU" sz="1400">
                        <a:solidFill>
                          <a:srgbClr val="FF0000"/>
                        </a:solidFill>
                      </a:rPr>
                      <a:t>Знаки вопроса</a:t>
                    </a:r>
                    <a:endParaRPr lang="en-US" sz="1400">
                      <a:solidFill>
                        <a:srgbClr val="FF0000"/>
                      </a:solidFill>
                    </a:endParaRPr>
                  </a:p>
                </c:rich>
              </c:tx>
              <c:spPr/>
              <c:dLblPos val="t"/>
              <c:showVal val="1"/>
            </c:dLbl>
            <c:dLblPos val="t"/>
            <c:showVal val="1"/>
          </c:dLbls>
          <c:xVal>
            <c:numRef>
              <c:f>'Boston Consalting Group'!$G$12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'Boston Consalting Group'!$F$12</c:f>
              <c:numCache>
                <c:formatCode>0.000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'Boston Consalting Group'!$H$12</c:f>
              <c:numCache>
                <c:formatCode>0.00%</c:formatCode>
                <c:ptCount val="1"/>
                <c:pt idx="0">
                  <c:v>4.3907793633369926E-2</c:v>
                </c:pt>
              </c:numCache>
            </c:numRef>
          </c:bubbleSize>
          <c:bubble3D val="1"/>
        </c:ser>
        <c:bubbleScale val="100"/>
        <c:axId val="56454528"/>
        <c:axId val="56481280"/>
      </c:bubbleChart>
      <c:valAx>
        <c:axId val="5645452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Относителная</a:t>
                </a:r>
                <a:r>
                  <a:rPr lang="ru-RU" baseline="0"/>
                  <a:t> доля рынка</a:t>
                </a:r>
                <a:endParaRPr lang="ru-RU"/>
              </a:p>
            </c:rich>
          </c:tx>
          <c:layout/>
        </c:title>
        <c:numFmt formatCode="0.00" sourceLinked="1"/>
        <c:majorTickMark val="none"/>
        <c:tickLblPos val="nextTo"/>
        <c:spPr>
          <a:ln w="25400">
            <a:solidFill>
              <a:srgbClr val="00B0F0"/>
            </a:solidFill>
          </a:ln>
        </c:spPr>
        <c:crossAx val="56481280"/>
        <c:crossesAt val="1"/>
        <c:crossBetween val="midCat"/>
      </c:valAx>
      <c:valAx>
        <c:axId val="56481280"/>
        <c:scaling>
          <c:orientation val="minMax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Темп роста</a:t>
                </a:r>
              </a:p>
            </c:rich>
          </c:tx>
          <c:layout/>
        </c:title>
        <c:numFmt formatCode="0.000" sourceLinked="1"/>
        <c:majorTickMark val="none"/>
        <c:tickLblPos val="nextTo"/>
        <c:spPr>
          <a:ln w="25400">
            <a:solidFill>
              <a:srgbClr val="00B0F0"/>
            </a:solidFill>
          </a:ln>
        </c:spPr>
        <c:crossAx val="56454528"/>
        <c:crossesAt val="1"/>
        <c:crossBetween val="midCat"/>
      </c:valAx>
      <c:spPr>
        <a:ln w="0">
          <a:solidFill>
            <a:schemeClr val="tx1"/>
          </a:solidFill>
        </a:ln>
      </c:spPr>
    </c:plotArea>
    <c:legend>
      <c:legendPos val="r"/>
      <c:layout/>
    </c:legend>
    <c:plotVisOnly val="1"/>
  </c:chart>
  <c:spPr>
    <a:solidFill>
      <a:schemeClr val="bg1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15</xdr:row>
      <xdr:rowOff>225424</xdr:rowOff>
    </xdr:from>
    <xdr:to>
      <xdr:col>22</xdr:col>
      <xdr:colOff>257175</xdr:colOff>
      <xdr:row>41</xdr:row>
      <xdr:rowOff>165100</xdr:rowOff>
    </xdr:to>
    <xdr:sp macro="" textlink="">
      <xdr:nvSpPr>
        <xdr:cNvPr id="3" name="TextBox 2"/>
        <xdr:cNvSpPr txBox="1"/>
      </xdr:nvSpPr>
      <xdr:spPr>
        <a:xfrm>
          <a:off x="9299575" y="4048124"/>
          <a:ext cx="6896100" cy="6353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На основании выполненных расчетов можно сделать следующие выводы:</a:t>
          </a:r>
        </a:p>
        <a:p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Наиболее сильными сторонами компании, которые помогают ей воспользоваться имеющимися возможностями являются высокое качество услуг (15,26) и развитая инфраструктура сети (12,83).</a:t>
          </a:r>
        </a:p>
        <a:p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Наиболее сильными сторонами компании, которые помогают защититься от угроз являются квалифицированный персонал (6,75) и высокое качество услуг (6,75).</a:t>
          </a:r>
        </a:p>
        <a:p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Наиболее важными возможностями для интернет-провайдера, воспользоваться которыми можно при помощи сильных сторон являются: </a:t>
          </a:r>
        </a:p>
        <a:p>
          <a:pPr lvl="0"/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рост спроса на услуги вследствие внедрения инноваций во многих сферах бизнеса (15,75);</a:t>
          </a:r>
        </a:p>
        <a:p>
          <a:pPr lvl="0"/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участие в реализации крупных проектов («Электронная Россия», «Образование») (13,37).</a:t>
          </a:r>
        </a:p>
        <a:p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Однако они являются наиболее уязвимыми из-за существующих слабых сторон (-17,82; -12.25)</a:t>
          </a:r>
        </a:p>
        <a:p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Самой слабой стороной является недостаточный финансовый потенциал (наблюдается дефицит финансовых ресурсов – 20,35) недостаточная известность компании (-13,16). Более всего сильные стороны компании помогают защититься от угрозы оттока пользователей (14.85). Сильные стороны не защищают от угрозы внедрения конкурентами новых технологий (0).</a:t>
          </a:r>
        </a:p>
        <a:p>
          <a:pPr lvl="0"/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Слабые стороны компании (дефицит финансовых ресурсов, низкая мотивация персонала) более всего усугубляют угрозу оттока пользователей к конкурентам (-14,40) и возможность переманивания квалифицированного персонала конкурентами (-11,40).</a:t>
          </a:r>
        </a:p>
        <a:p>
          <a:endParaRPr lang="ru-RU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1</xdr:row>
      <xdr:rowOff>0</xdr:rowOff>
    </xdr:from>
    <xdr:to>
      <xdr:col>17</xdr:col>
      <xdr:colOff>0</xdr:colOff>
      <xdr:row>17</xdr:row>
      <xdr:rowOff>85725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6" name="TextBox 5"/>
        <xdr:cNvSpPr txBox="1"/>
      </xdr:nvSpPr>
      <xdr:spPr>
        <a:xfrm>
          <a:off x="0" y="2914650"/>
          <a:ext cx="6400800" cy="290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Стратегические бизнес-единицы, занимающие лидирующее положение на быстро растущем рынке называются 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«звездами». 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Они обеспечивают большую часть доходов компании, но и требуют больших финансовых вложений для поддержания своего положения. Когда темп роста замедляется, «звезды» становятся 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«дойными коровами»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Дойные коровы - это стратегические бизнес-единицы с высокой относительной долей рынка и низким темпом роста. Приносят высокий доход, который компания может использовать для финансирования других СБЕ. Стратегия должна быть направлена на поддержание существующего положения как можно дольше. Слабеющие дойные коровы перемещаются к нижнему левому углу. Они являются кандидатами на ликвидацию.</a:t>
          </a: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Стратегическая бизнес единица, имеющая небольшую относительную долю на быстрорастущем рынке условно называется 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«знаком вопроса».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Менеджеры должны проанализировать, какие из трудных детей со временем могут стать звездами, а какие лучше ликвидировать. СБЕ, которые имеют низкую относительную долю рынка и низкий темп роста называются 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«собаками», 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оптимальным решением здесь является ликвидация. </a:t>
          </a:r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Использование матрицы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BCG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 позволяет сделать вывод о том, насколько бизнес-портфель компании сбалансирован и принять решения о вложении средств в развитие стратегических бизнес-единиц.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bsutis.ru/upload/publications/93f/fhxbjdspoead%20fj%20tbymvtsedutffbnlqtsnuc%20qmsfrsjwccxbptuh%20xxcqchrpthjlvd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67"/>
  <sheetViews>
    <sheetView showGridLines="0" tabSelected="1" zoomScale="75" zoomScaleNormal="75" workbookViewId="0">
      <selection activeCell="M4" sqref="M4"/>
    </sheetView>
  </sheetViews>
  <sheetFormatPr defaultRowHeight="15"/>
  <cols>
    <col min="1" max="1" width="3.5703125" customWidth="1"/>
    <col min="2" max="2" width="50.85546875" customWidth="1"/>
    <col min="3" max="3" width="10.85546875" customWidth="1"/>
  </cols>
  <sheetData>
    <row r="1" spans="2:17" ht="19.5" thickBot="1">
      <c r="B1" s="23" t="s">
        <v>74</v>
      </c>
      <c r="C1" s="76" t="s">
        <v>51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2:17" ht="47.25">
      <c r="B2" s="101"/>
      <c r="C2" s="103" t="s">
        <v>0</v>
      </c>
      <c r="D2" s="3" t="s">
        <v>1</v>
      </c>
      <c r="E2" s="3"/>
      <c r="F2" s="3"/>
      <c r="G2" s="32" t="s">
        <v>41</v>
      </c>
      <c r="H2" s="4" t="s">
        <v>2</v>
      </c>
      <c r="I2" s="4"/>
      <c r="J2" s="4"/>
      <c r="K2" s="34" t="s">
        <v>41</v>
      </c>
    </row>
    <row r="3" spans="2:17" ht="16.5" thickBot="1">
      <c r="B3" s="102"/>
      <c r="C3" s="104"/>
      <c r="D3" s="47" t="s">
        <v>3</v>
      </c>
      <c r="E3" s="47" t="s">
        <v>4</v>
      </c>
      <c r="F3" s="47" t="s">
        <v>5</v>
      </c>
      <c r="G3" s="38"/>
      <c r="H3" s="47" t="s">
        <v>6</v>
      </c>
      <c r="I3" s="47" t="s">
        <v>7</v>
      </c>
      <c r="J3" s="47" t="s">
        <v>8</v>
      </c>
      <c r="K3" s="39"/>
    </row>
    <row r="4" spans="2:17" ht="15.75">
      <c r="B4" s="49" t="s">
        <v>9</v>
      </c>
      <c r="C4" s="43"/>
      <c r="D4" s="43">
        <v>0.5</v>
      </c>
      <c r="E4" s="43">
        <v>0.45</v>
      </c>
      <c r="F4" s="43">
        <v>0.35</v>
      </c>
      <c r="G4" s="44"/>
      <c r="H4" s="43">
        <v>0.5</v>
      </c>
      <c r="I4" s="43">
        <v>0.5</v>
      </c>
      <c r="J4" s="43">
        <v>0.25</v>
      </c>
      <c r="K4" s="45"/>
    </row>
    <row r="5" spans="2:17" ht="15.75" customHeight="1" thickBot="1">
      <c r="B5" s="50" t="s">
        <v>10</v>
      </c>
      <c r="C5" s="8"/>
      <c r="D5" s="8">
        <v>0.7</v>
      </c>
      <c r="E5" s="8">
        <v>0.9</v>
      </c>
      <c r="F5" s="8">
        <v>0.75</v>
      </c>
      <c r="G5" s="33"/>
      <c r="H5" s="8">
        <v>0.9</v>
      </c>
      <c r="I5" s="8">
        <v>0.6</v>
      </c>
      <c r="J5" s="8">
        <v>0.75</v>
      </c>
      <c r="K5" s="35"/>
    </row>
    <row r="6" spans="2:17" ht="16.5" thickBot="1">
      <c r="B6" s="53" t="s">
        <v>11</v>
      </c>
      <c r="C6" s="54"/>
      <c r="D6" s="55"/>
      <c r="E6" s="55"/>
      <c r="F6" s="55"/>
      <c r="G6" s="56"/>
      <c r="H6" s="55"/>
      <c r="I6" s="55"/>
      <c r="J6" s="57"/>
      <c r="K6" s="51"/>
    </row>
    <row r="7" spans="2:17" ht="18.75">
      <c r="B7" s="52" t="s">
        <v>42</v>
      </c>
      <c r="C7" s="24">
        <v>3</v>
      </c>
      <c r="D7" s="25">
        <v>5</v>
      </c>
      <c r="E7" s="25">
        <v>3</v>
      </c>
      <c r="F7" s="25">
        <v>3</v>
      </c>
      <c r="G7" s="41"/>
      <c r="H7" s="25">
        <v>3</v>
      </c>
      <c r="I7" s="25">
        <v>3</v>
      </c>
      <c r="J7" s="25">
        <v>0</v>
      </c>
      <c r="K7" s="36"/>
    </row>
    <row r="8" spans="2:17" ht="18.75">
      <c r="B8" s="40" t="s">
        <v>43</v>
      </c>
      <c r="C8" s="24">
        <v>3</v>
      </c>
      <c r="D8" s="25">
        <v>5</v>
      </c>
      <c r="E8" s="25">
        <v>5</v>
      </c>
      <c r="F8" s="25">
        <v>5</v>
      </c>
      <c r="G8" s="41"/>
      <c r="H8" s="25">
        <v>5</v>
      </c>
      <c r="I8" s="25">
        <v>0</v>
      </c>
      <c r="J8" s="25">
        <v>0</v>
      </c>
      <c r="K8" s="42"/>
    </row>
    <row r="9" spans="2:17" ht="19.5" thickBot="1">
      <c r="B9" s="46" t="s">
        <v>44</v>
      </c>
      <c r="C9" s="37">
        <v>3</v>
      </c>
      <c r="D9" s="47">
        <v>5</v>
      </c>
      <c r="E9" s="47">
        <v>3</v>
      </c>
      <c r="F9" s="47">
        <v>5</v>
      </c>
      <c r="G9" s="38"/>
      <c r="H9" s="47">
        <v>3</v>
      </c>
      <c r="I9" s="47">
        <v>0</v>
      </c>
      <c r="J9" s="47">
        <v>0</v>
      </c>
      <c r="K9" s="39"/>
    </row>
    <row r="10" spans="2:17" ht="15.75">
      <c r="B10" s="48" t="s">
        <v>41</v>
      </c>
      <c r="C10" s="44"/>
      <c r="D10" s="44"/>
      <c r="E10" s="44"/>
      <c r="F10" s="44"/>
      <c r="G10" s="44"/>
      <c r="H10" s="44"/>
      <c r="I10" s="44"/>
      <c r="J10" s="44"/>
      <c r="K10" s="45"/>
    </row>
    <row r="11" spans="2:17" ht="16.5" thickBot="1">
      <c r="B11" s="7" t="s">
        <v>12</v>
      </c>
      <c r="C11" s="8"/>
      <c r="D11" s="9"/>
      <c r="E11" s="9"/>
      <c r="F11" s="9"/>
      <c r="G11" s="33"/>
      <c r="H11" s="9"/>
      <c r="I11" s="9"/>
      <c r="J11" s="9"/>
      <c r="K11" s="35"/>
    </row>
    <row r="12" spans="2:17" ht="18.75">
      <c r="B12" s="40" t="s">
        <v>45</v>
      </c>
      <c r="C12" s="24">
        <v>-4</v>
      </c>
      <c r="D12" s="25">
        <v>5</v>
      </c>
      <c r="E12" s="25">
        <v>5</v>
      </c>
      <c r="F12" s="25">
        <v>5</v>
      </c>
      <c r="G12" s="41"/>
      <c r="H12" s="25">
        <v>5</v>
      </c>
      <c r="I12" s="25">
        <v>2</v>
      </c>
      <c r="J12" s="25">
        <v>0</v>
      </c>
      <c r="K12" s="42"/>
    </row>
    <row r="13" spans="2:17" ht="18.75">
      <c r="B13" s="26" t="s">
        <v>46</v>
      </c>
      <c r="C13" s="2">
        <v>-3</v>
      </c>
      <c r="D13" s="1">
        <v>3</v>
      </c>
      <c r="E13" s="1">
        <v>5</v>
      </c>
      <c r="F13" s="1">
        <v>5</v>
      </c>
      <c r="G13" s="30"/>
      <c r="H13" s="1">
        <v>4</v>
      </c>
      <c r="I13" s="1">
        <v>5</v>
      </c>
      <c r="J13" s="1">
        <v>3</v>
      </c>
      <c r="K13" s="31"/>
    </row>
    <row r="14" spans="2:17" ht="19.5" thickBot="1">
      <c r="B14" s="27" t="s">
        <v>47</v>
      </c>
      <c r="C14" s="8">
        <v>-3</v>
      </c>
      <c r="D14" s="9">
        <v>2</v>
      </c>
      <c r="E14" s="9">
        <v>3</v>
      </c>
      <c r="F14" s="9">
        <v>3</v>
      </c>
      <c r="G14" s="33"/>
      <c r="H14" s="9">
        <v>0</v>
      </c>
      <c r="I14" s="9">
        <v>5</v>
      </c>
      <c r="J14" s="9">
        <v>0</v>
      </c>
      <c r="K14" s="35"/>
    </row>
    <row r="15" spans="2:17" ht="18.75">
      <c r="B15" s="10" t="s">
        <v>40</v>
      </c>
    </row>
    <row r="16" spans="2:17" ht="19.5" thickBot="1">
      <c r="B16" s="23" t="s">
        <v>73</v>
      </c>
    </row>
    <row r="17" spans="2:11" ht="47.25">
      <c r="B17" s="101"/>
      <c r="C17" s="103" t="s">
        <v>0</v>
      </c>
      <c r="D17" s="3" t="s">
        <v>1</v>
      </c>
      <c r="E17" s="3"/>
      <c r="F17" s="3"/>
      <c r="G17" s="32" t="s">
        <v>41</v>
      </c>
      <c r="H17" s="4" t="s">
        <v>2</v>
      </c>
      <c r="I17" s="4"/>
      <c r="J17" s="4"/>
      <c r="K17" s="34" t="s">
        <v>41</v>
      </c>
    </row>
    <row r="18" spans="2:11" ht="15.75">
      <c r="B18" s="105"/>
      <c r="C18" s="106"/>
      <c r="D18" s="1" t="s">
        <v>3</v>
      </c>
      <c r="E18" s="1" t="s">
        <v>4</v>
      </c>
      <c r="F18" s="1" t="s">
        <v>5</v>
      </c>
      <c r="G18" s="30"/>
      <c r="H18" s="1" t="s">
        <v>6</v>
      </c>
      <c r="I18" s="1" t="s">
        <v>7</v>
      </c>
      <c r="J18" s="1" t="s">
        <v>8</v>
      </c>
      <c r="K18" s="31"/>
    </row>
    <row r="19" spans="2:11" ht="15.75">
      <c r="B19" s="5" t="s">
        <v>9</v>
      </c>
      <c r="C19" s="2"/>
      <c r="D19" s="2">
        <v>0.5</v>
      </c>
      <c r="E19" s="2">
        <v>0.45</v>
      </c>
      <c r="F19" s="2">
        <v>0.35</v>
      </c>
      <c r="G19" s="30"/>
      <c r="H19" s="2">
        <v>0.5</v>
      </c>
      <c r="I19" s="2">
        <v>0.5</v>
      </c>
      <c r="J19" s="2">
        <v>0.25</v>
      </c>
      <c r="K19" s="31"/>
    </row>
    <row r="20" spans="2:11" ht="15.75">
      <c r="B20" s="5" t="s">
        <v>10</v>
      </c>
      <c r="C20" s="2"/>
      <c r="D20" s="2">
        <v>0.7</v>
      </c>
      <c r="E20" s="2">
        <v>0.9</v>
      </c>
      <c r="F20" s="2">
        <v>0.75</v>
      </c>
      <c r="G20" s="30"/>
      <c r="H20" s="2">
        <v>0.9</v>
      </c>
      <c r="I20" s="2">
        <v>0.6</v>
      </c>
      <c r="J20" s="2">
        <v>0.75</v>
      </c>
      <c r="K20" s="31"/>
    </row>
    <row r="21" spans="2:11" ht="15.75">
      <c r="B21" s="6" t="s">
        <v>11</v>
      </c>
      <c r="C21" s="2"/>
      <c r="D21" s="1"/>
      <c r="E21" s="1"/>
      <c r="F21" s="1"/>
      <c r="G21" s="30"/>
      <c r="H21" s="1"/>
      <c r="I21" s="1"/>
      <c r="J21" s="1"/>
      <c r="K21" s="31"/>
    </row>
    <row r="22" spans="2:11" ht="18.75">
      <c r="B22" s="26" t="s">
        <v>53</v>
      </c>
      <c r="C22" s="2">
        <v>3</v>
      </c>
      <c r="D22" s="58">
        <f>$C7*D$4*D$5*D7</f>
        <v>5.2499999999999991</v>
      </c>
      <c r="E22" s="58">
        <f t="shared" ref="E22:F22" si="0">$C7*E$4*E$5*E7</f>
        <v>3.6450000000000005</v>
      </c>
      <c r="F22" s="58">
        <f t="shared" si="0"/>
        <v>2.3624999999999998</v>
      </c>
      <c r="G22" s="59">
        <f>SUM(D22:F22)</f>
        <v>11.2575</v>
      </c>
      <c r="H22" s="58">
        <f>$C7*H$4*H$5*H7</f>
        <v>4.0500000000000007</v>
      </c>
      <c r="I22" s="58">
        <f t="shared" ref="I22:J22" si="1">$C7*I$4*I$5*I7</f>
        <v>2.6999999999999997</v>
      </c>
      <c r="J22" s="58">
        <f t="shared" si="1"/>
        <v>0</v>
      </c>
      <c r="K22" s="74">
        <f>SUM(H22:J22)</f>
        <v>6.75</v>
      </c>
    </row>
    <row r="23" spans="2:11" ht="18.75">
      <c r="B23" s="26" t="s">
        <v>43</v>
      </c>
      <c r="C23" s="2">
        <v>3</v>
      </c>
      <c r="D23" s="58">
        <f>$C8*D$4*D$5*D8</f>
        <v>5.2499999999999991</v>
      </c>
      <c r="E23" s="58">
        <f t="shared" ref="E23:F23" si="2">$C8*E$4*E$5*E8</f>
        <v>6.0750000000000002</v>
      </c>
      <c r="F23" s="58">
        <f t="shared" si="2"/>
        <v>3.9374999999999991</v>
      </c>
      <c r="G23" s="73">
        <f t="shared" ref="G23:G24" si="3">SUM(D23:F23)</f>
        <v>15.262499999999999</v>
      </c>
      <c r="H23" s="58">
        <f t="shared" ref="H23:J24" si="4">$C8*H$4*H$5*H8</f>
        <v>6.75</v>
      </c>
      <c r="I23" s="58">
        <f t="shared" si="4"/>
        <v>0</v>
      </c>
      <c r="J23" s="58">
        <f t="shared" si="4"/>
        <v>0</v>
      </c>
      <c r="K23" s="74">
        <f t="shared" ref="K23:K24" si="5">SUM(H23:J23)</f>
        <v>6.75</v>
      </c>
    </row>
    <row r="24" spans="2:11" ht="18.75">
      <c r="B24" s="26" t="s">
        <v>44</v>
      </c>
      <c r="C24" s="2">
        <v>3</v>
      </c>
      <c r="D24" s="58">
        <f>$C9*D$4*D$5*D9</f>
        <v>5.2499999999999991</v>
      </c>
      <c r="E24" s="58">
        <f t="shared" ref="E24:F24" si="6">$C9*E$4*E$5*E9</f>
        <v>3.6450000000000005</v>
      </c>
      <c r="F24" s="58">
        <f t="shared" si="6"/>
        <v>3.9374999999999991</v>
      </c>
      <c r="G24" s="73">
        <f t="shared" si="3"/>
        <v>12.8325</v>
      </c>
      <c r="H24" s="58">
        <f t="shared" si="4"/>
        <v>4.0500000000000007</v>
      </c>
      <c r="I24" s="58">
        <f t="shared" si="4"/>
        <v>0</v>
      </c>
      <c r="J24" s="58">
        <f t="shared" si="4"/>
        <v>0</v>
      </c>
      <c r="K24" s="60">
        <f t="shared" si="5"/>
        <v>4.0500000000000007</v>
      </c>
    </row>
    <row r="25" spans="2:11" ht="15.75">
      <c r="B25" s="29" t="s">
        <v>41</v>
      </c>
      <c r="C25" s="30"/>
      <c r="D25" s="73">
        <f>SUM(D22:D24)</f>
        <v>15.749999999999996</v>
      </c>
      <c r="E25" s="73">
        <f t="shared" ref="E25:F25" si="7">SUM(E22:E24)</f>
        <v>13.365000000000002</v>
      </c>
      <c r="F25" s="59">
        <f t="shared" si="7"/>
        <v>10.237499999999997</v>
      </c>
      <c r="G25" s="30"/>
      <c r="H25" s="73">
        <f t="shared" ref="H25" si="8">SUM(H22:H24)</f>
        <v>14.850000000000001</v>
      </c>
      <c r="I25" s="59">
        <f t="shared" ref="I25" si="9">SUM(I22:I24)</f>
        <v>2.6999999999999997</v>
      </c>
      <c r="J25" s="59">
        <f t="shared" ref="J25" si="10">SUM(J22:J24)</f>
        <v>0</v>
      </c>
      <c r="K25" s="31"/>
    </row>
    <row r="26" spans="2:11" ht="15.75">
      <c r="B26" s="6" t="s">
        <v>12</v>
      </c>
      <c r="C26" s="2"/>
      <c r="D26" s="1"/>
      <c r="E26" s="1"/>
      <c r="F26" s="1"/>
      <c r="G26" s="30"/>
      <c r="H26" s="1"/>
      <c r="I26" s="1"/>
      <c r="J26" s="1"/>
      <c r="K26" s="31"/>
    </row>
    <row r="27" spans="2:11" ht="18.75">
      <c r="B27" s="26" t="s">
        <v>45</v>
      </c>
      <c r="C27" s="2">
        <v>-4</v>
      </c>
      <c r="D27" s="58">
        <f>$C12*D$4*D$5*D12</f>
        <v>-7</v>
      </c>
      <c r="E27" s="58">
        <f t="shared" ref="E27:F27" si="11">$C12*E$4*E$5*E12</f>
        <v>-8.1000000000000014</v>
      </c>
      <c r="F27" s="58">
        <f t="shared" si="11"/>
        <v>-5.2499999999999991</v>
      </c>
      <c r="G27" s="73">
        <f t="shared" ref="G27:G29" si="12">SUM(D27:F27)</f>
        <v>-20.350000000000001</v>
      </c>
      <c r="H27" s="58">
        <f>$C12*H$4*H$5*H12</f>
        <v>-9</v>
      </c>
      <c r="I27" s="58">
        <f t="shared" ref="I27:J27" si="13">$C12*I$4*I$5*I12</f>
        <v>-2.4</v>
      </c>
      <c r="J27" s="58">
        <f t="shared" si="13"/>
        <v>0</v>
      </c>
      <c r="K27" s="74">
        <f>SUM(H27:J27)</f>
        <v>-11.4</v>
      </c>
    </row>
    <row r="28" spans="2:11" ht="18.75">
      <c r="B28" s="26" t="s">
        <v>46</v>
      </c>
      <c r="C28" s="2">
        <v>-3</v>
      </c>
      <c r="D28" s="58">
        <f t="shared" ref="D28:F29" si="14">$C13*D$4*D$5*D13</f>
        <v>-3.1499999999999995</v>
      </c>
      <c r="E28" s="58">
        <f t="shared" si="14"/>
        <v>-6.0750000000000002</v>
      </c>
      <c r="F28" s="58">
        <f t="shared" si="14"/>
        <v>-3.9374999999999991</v>
      </c>
      <c r="G28" s="73">
        <f t="shared" si="12"/>
        <v>-13.162499999999998</v>
      </c>
      <c r="H28" s="58">
        <f t="shared" ref="H28:J28" si="15">$C13*H$4*H$5*H13</f>
        <v>-5.4</v>
      </c>
      <c r="I28" s="58">
        <f t="shared" si="15"/>
        <v>-4.5</v>
      </c>
      <c r="J28" s="58">
        <f t="shared" si="15"/>
        <v>-1.6875</v>
      </c>
      <c r="K28" s="74">
        <f t="shared" ref="K28:K29" si="16">SUM(H28:J28)</f>
        <v>-11.5875</v>
      </c>
    </row>
    <row r="29" spans="2:11" ht="18.75">
      <c r="B29" s="26" t="s">
        <v>47</v>
      </c>
      <c r="C29" s="2">
        <v>-3</v>
      </c>
      <c r="D29" s="58">
        <f t="shared" si="14"/>
        <v>-2.0999999999999996</v>
      </c>
      <c r="E29" s="58">
        <f t="shared" si="14"/>
        <v>-3.6450000000000005</v>
      </c>
      <c r="F29" s="58">
        <f t="shared" si="14"/>
        <v>-2.3624999999999998</v>
      </c>
      <c r="G29" s="59">
        <f t="shared" si="12"/>
        <v>-8.1074999999999999</v>
      </c>
      <c r="H29" s="58">
        <f t="shared" ref="H29:J29" si="17">$C14*H$4*H$5*H14</f>
        <v>0</v>
      </c>
      <c r="I29" s="58">
        <f t="shared" si="17"/>
        <v>-4.5</v>
      </c>
      <c r="J29" s="58">
        <f t="shared" si="17"/>
        <v>0</v>
      </c>
      <c r="K29" s="60">
        <f t="shared" si="16"/>
        <v>-4.5</v>
      </c>
    </row>
    <row r="30" spans="2:11" ht="16.5" thickBot="1">
      <c r="B30" s="61" t="s">
        <v>41</v>
      </c>
      <c r="C30" s="33"/>
      <c r="D30" s="62">
        <f>SUM(D27:D29)</f>
        <v>-12.249999999999998</v>
      </c>
      <c r="E30" s="62">
        <f t="shared" ref="E30" si="18">SUM(E27:E29)</f>
        <v>-17.82</v>
      </c>
      <c r="F30" s="62">
        <f t="shared" ref="F30" si="19">SUM(F27:F29)</f>
        <v>-11.549999999999997</v>
      </c>
      <c r="G30" s="33"/>
      <c r="H30" s="75">
        <f t="shared" ref="H30" si="20">SUM(H27:H29)</f>
        <v>-14.4</v>
      </c>
      <c r="I30" s="75">
        <f t="shared" ref="I30" si="21">SUM(I27:I29)</f>
        <v>-11.4</v>
      </c>
      <c r="J30" s="62">
        <f t="shared" ref="J30" si="22">SUM(J27:J29)</f>
        <v>-1.6875</v>
      </c>
      <c r="K30" s="35"/>
    </row>
    <row r="32" spans="2:11" ht="19.5" thickBot="1">
      <c r="B32" s="78" t="s">
        <v>52</v>
      </c>
    </row>
    <row r="33" spans="2:5" ht="37.5">
      <c r="B33" s="11" t="s">
        <v>13</v>
      </c>
      <c r="C33" s="65" t="s">
        <v>14</v>
      </c>
    </row>
    <row r="34" spans="2:5" ht="18.75">
      <c r="B34" s="12" t="s">
        <v>15</v>
      </c>
      <c r="C34" s="63" t="s">
        <v>16</v>
      </c>
    </row>
    <row r="35" spans="2:5" ht="18.75">
      <c r="B35" s="12" t="s">
        <v>17</v>
      </c>
      <c r="C35" s="63" t="s">
        <v>18</v>
      </c>
    </row>
    <row r="36" spans="2:5" ht="18.75">
      <c r="B36" s="12" t="s">
        <v>19</v>
      </c>
      <c r="C36" s="63" t="s">
        <v>20</v>
      </c>
    </row>
    <row r="37" spans="2:5" ht="19.5" thickBot="1">
      <c r="B37" s="13" t="s">
        <v>21</v>
      </c>
      <c r="C37" s="64">
        <v>1</v>
      </c>
    </row>
    <row r="40" spans="2:5" ht="19.5" thickBot="1">
      <c r="B40" s="78" t="s">
        <v>34</v>
      </c>
    </row>
    <row r="41" spans="2:5" ht="18.75">
      <c r="B41" s="66" t="s">
        <v>22</v>
      </c>
      <c r="C41" s="67" t="s">
        <v>23</v>
      </c>
      <c r="D41" s="19"/>
      <c r="E41" s="15"/>
    </row>
    <row r="42" spans="2:5">
      <c r="B42" s="71">
        <v>0</v>
      </c>
      <c r="C42" s="28" t="s">
        <v>24</v>
      </c>
      <c r="D42" s="28"/>
      <c r="E42" s="17"/>
    </row>
    <row r="43" spans="2:5" ht="18.75">
      <c r="B43" s="68">
        <v>1</v>
      </c>
      <c r="C43" s="28" t="s">
        <v>48</v>
      </c>
      <c r="D43" s="28"/>
      <c r="E43" s="17"/>
    </row>
    <row r="44" spans="2:5" ht="18.75">
      <c r="B44" s="68" t="s">
        <v>16</v>
      </c>
      <c r="C44" s="28" t="s">
        <v>25</v>
      </c>
      <c r="D44" s="28"/>
      <c r="E44" s="17"/>
    </row>
    <row r="45" spans="2:5" ht="18.75">
      <c r="B45" s="68" t="s">
        <v>18</v>
      </c>
      <c r="C45" s="28" t="s">
        <v>26</v>
      </c>
      <c r="D45" s="28"/>
      <c r="E45" s="17"/>
    </row>
    <row r="46" spans="2:5" ht="19.5" thickBot="1">
      <c r="B46" s="69" t="s">
        <v>20</v>
      </c>
      <c r="C46" s="70" t="s">
        <v>27</v>
      </c>
      <c r="D46" s="70"/>
      <c r="E46" s="18"/>
    </row>
    <row r="48" spans="2:5" ht="19.5" thickBot="1">
      <c r="B48" s="78" t="s">
        <v>35</v>
      </c>
    </row>
    <row r="49" spans="2:15" ht="18.75">
      <c r="B49" s="11" t="s">
        <v>28</v>
      </c>
      <c r="C49" s="107" t="s">
        <v>23</v>
      </c>
      <c r="D49" s="107"/>
      <c r="E49" s="107"/>
      <c r="F49" s="107"/>
      <c r="G49" s="107"/>
      <c r="H49" s="107"/>
      <c r="I49" s="108"/>
    </row>
    <row r="50" spans="2:15" ht="18.75">
      <c r="B50" s="16">
        <v>5</v>
      </c>
      <c r="C50" s="109" t="s">
        <v>29</v>
      </c>
      <c r="D50" s="109"/>
      <c r="E50" s="109"/>
      <c r="F50" s="109"/>
      <c r="G50" s="109"/>
      <c r="H50" s="109"/>
      <c r="I50" s="110"/>
    </row>
    <row r="51" spans="2:15" ht="18.75">
      <c r="B51" s="20" t="s">
        <v>32</v>
      </c>
      <c r="C51" s="109" t="s">
        <v>30</v>
      </c>
      <c r="D51" s="109"/>
      <c r="E51" s="109"/>
      <c r="F51" s="109"/>
      <c r="G51" s="109"/>
      <c r="H51" s="109"/>
      <c r="I51" s="110"/>
    </row>
    <row r="52" spans="2:15" ht="19.5" thickBot="1">
      <c r="B52" s="20" t="s">
        <v>33</v>
      </c>
      <c r="C52" s="111" t="s">
        <v>31</v>
      </c>
      <c r="D52" s="111"/>
      <c r="E52" s="111"/>
      <c r="F52" s="111"/>
      <c r="G52" s="111"/>
      <c r="H52" s="111"/>
      <c r="I52" s="112"/>
    </row>
    <row r="54" spans="2:15" ht="19.5" thickBot="1">
      <c r="B54" s="78" t="s">
        <v>39</v>
      </c>
    </row>
    <row r="55" spans="2:15" ht="18.75">
      <c r="B55" s="21" t="s">
        <v>28</v>
      </c>
      <c r="C55" s="113" t="s">
        <v>23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5"/>
    </row>
    <row r="56" spans="2:15" ht="18.75">
      <c r="B56" s="22">
        <v>5</v>
      </c>
      <c r="C56" s="95" t="s">
        <v>36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7"/>
    </row>
    <row r="57" spans="2:15" ht="18.75">
      <c r="B57" s="22" t="s">
        <v>49</v>
      </c>
      <c r="C57" s="95" t="s">
        <v>37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7"/>
    </row>
    <row r="58" spans="2:15" ht="19.5" thickBot="1">
      <c r="B58" s="72" t="s">
        <v>50</v>
      </c>
      <c r="C58" s="98" t="s">
        <v>38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100"/>
    </row>
    <row r="61" spans="2:15" ht="18.75">
      <c r="B61" s="10"/>
    </row>
    <row r="67" spans="3:3">
      <c r="C67" s="14"/>
    </row>
  </sheetData>
  <mergeCells count="12">
    <mergeCell ref="C57:O57"/>
    <mergeCell ref="C58:O58"/>
    <mergeCell ref="B2:B3"/>
    <mergeCell ref="C2:C3"/>
    <mergeCell ref="B17:B18"/>
    <mergeCell ref="C17:C18"/>
    <mergeCell ref="C56:O56"/>
    <mergeCell ref="C49:I49"/>
    <mergeCell ref="C51:I51"/>
    <mergeCell ref="C50:I50"/>
    <mergeCell ref="C52:I52"/>
    <mergeCell ref="C55:O55"/>
  </mergeCells>
  <hyperlinks>
    <hyperlink ref="C1" r:id="rId1" display="https://sibsutis.ru/upload/publications/93f/fhxbjdspoead fj tbymvtsedutffbnlqtsnuc qmsfrsjwccxbptuh xxcqchrpthjlvd.pdf"/>
  </hyperlinks>
  <pageMargins left="0.7" right="0.7" top="0.75" bottom="0.75" header="0.3" footer="0.3"/>
  <pageSetup paperSize="9" orientation="portrait" horizontalDpi="180" verticalDpi="18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showGridLines="0" workbookViewId="0">
      <selection activeCell="K22" sqref="K22"/>
    </sheetView>
  </sheetViews>
  <sheetFormatPr defaultRowHeight="15"/>
  <cols>
    <col min="1" max="1" width="16.28515625" customWidth="1"/>
    <col min="3" max="3" width="7.5703125" customWidth="1"/>
    <col min="4" max="4" width="12.85546875" customWidth="1"/>
    <col min="5" max="5" width="12" customWidth="1"/>
    <col min="8" max="8" width="20.85546875" customWidth="1"/>
  </cols>
  <sheetData>
    <row r="1" spans="1:8" ht="16.5" thickBot="1">
      <c r="A1" s="93" t="s">
        <v>71</v>
      </c>
    </row>
    <row r="2" spans="1:8">
      <c r="A2" s="118" t="s">
        <v>69</v>
      </c>
      <c r="B2" s="120" t="s">
        <v>63</v>
      </c>
      <c r="C2" s="120"/>
      <c r="D2" s="120" t="s">
        <v>72</v>
      </c>
      <c r="E2" s="120"/>
      <c r="F2" s="122" t="s">
        <v>64</v>
      </c>
      <c r="G2" s="122" t="s">
        <v>65</v>
      </c>
      <c r="H2" s="116" t="s">
        <v>67</v>
      </c>
    </row>
    <row r="3" spans="1:8" ht="33" customHeight="1">
      <c r="A3" s="119"/>
      <c r="B3" s="121"/>
      <c r="C3" s="121"/>
      <c r="D3" s="121"/>
      <c r="E3" s="121"/>
      <c r="F3" s="123"/>
      <c r="G3" s="123"/>
      <c r="H3" s="117"/>
    </row>
    <row r="4" spans="1:8">
      <c r="A4" s="86" t="s">
        <v>54</v>
      </c>
      <c r="B4" s="28">
        <v>2015</v>
      </c>
      <c r="C4" s="28">
        <v>2016</v>
      </c>
      <c r="D4" s="94" t="s">
        <v>66</v>
      </c>
      <c r="E4" s="94" t="s">
        <v>70</v>
      </c>
      <c r="F4" s="28"/>
      <c r="G4" s="28"/>
      <c r="H4" s="17"/>
    </row>
    <row r="5" spans="1:8">
      <c r="A5" s="87" t="s">
        <v>55</v>
      </c>
      <c r="B5" s="28">
        <v>3500</v>
      </c>
      <c r="C5" s="28">
        <v>3500</v>
      </c>
      <c r="D5" s="81">
        <v>0.25</v>
      </c>
      <c r="E5" s="81">
        <v>0.1</v>
      </c>
      <c r="F5" s="82">
        <f>C5/B5</f>
        <v>1</v>
      </c>
      <c r="G5" s="83">
        <f>D5/E5</f>
        <v>2.5</v>
      </c>
      <c r="H5" s="88">
        <f>C5/$C$13</f>
        <v>0.38419319429198684</v>
      </c>
    </row>
    <row r="6" spans="1:8">
      <c r="A6" s="87" t="s">
        <v>56</v>
      </c>
      <c r="B6" s="28">
        <v>300</v>
      </c>
      <c r="C6" s="28">
        <v>950</v>
      </c>
      <c r="D6" s="81">
        <v>0.35</v>
      </c>
      <c r="E6" s="81">
        <v>0.15</v>
      </c>
      <c r="F6" s="82">
        <f>C6/B6</f>
        <v>3.1666666666666665</v>
      </c>
      <c r="G6" s="83">
        <f t="shared" ref="G6:G12" si="0">D6/E6</f>
        <v>2.3333333333333335</v>
      </c>
      <c r="H6" s="88">
        <f>C6/$C$13</f>
        <v>0.10428100987925357</v>
      </c>
    </row>
    <row r="7" spans="1:8">
      <c r="A7" s="87" t="s">
        <v>57</v>
      </c>
      <c r="B7" s="28">
        <v>400</v>
      </c>
      <c r="C7" s="28">
        <v>160</v>
      </c>
      <c r="D7" s="81">
        <v>0.03</v>
      </c>
      <c r="E7" s="81">
        <v>0.17</v>
      </c>
      <c r="F7" s="82">
        <f>C7/B7</f>
        <v>0.4</v>
      </c>
      <c r="G7" s="83">
        <f t="shared" si="0"/>
        <v>0.1764705882352941</v>
      </c>
      <c r="H7" s="88">
        <f>C7/$C$13</f>
        <v>1.756311745334797E-2</v>
      </c>
    </row>
    <row r="8" spans="1:8">
      <c r="A8" s="86" t="s">
        <v>61</v>
      </c>
      <c r="B8" s="28"/>
      <c r="C8" s="28"/>
      <c r="D8" s="81"/>
      <c r="E8" s="81"/>
      <c r="F8" s="84"/>
      <c r="G8" s="85"/>
      <c r="H8" s="89"/>
    </row>
    <row r="9" spans="1:8">
      <c r="A9" s="87" t="s">
        <v>58</v>
      </c>
      <c r="B9" s="28">
        <v>2800</v>
      </c>
      <c r="C9" s="28">
        <v>3200</v>
      </c>
      <c r="D9" s="81">
        <v>0.24</v>
      </c>
      <c r="E9" s="81">
        <v>0.15</v>
      </c>
      <c r="F9" s="82">
        <f>C9/B9</f>
        <v>1.1428571428571428</v>
      </c>
      <c r="G9" s="83">
        <f t="shared" si="0"/>
        <v>1.6</v>
      </c>
      <c r="H9" s="88">
        <f t="shared" ref="H9:H10" si="1">C9/$C$13</f>
        <v>0.35126234906695941</v>
      </c>
    </row>
    <row r="10" spans="1:8">
      <c r="A10" s="87" t="s">
        <v>59</v>
      </c>
      <c r="B10" s="28">
        <v>420</v>
      </c>
      <c r="C10" s="28">
        <v>900</v>
      </c>
      <c r="D10" s="81">
        <v>0.15</v>
      </c>
      <c r="E10" s="81">
        <v>0.11</v>
      </c>
      <c r="F10" s="82">
        <f>C10/B10</f>
        <v>2.1428571428571428</v>
      </c>
      <c r="G10" s="83">
        <f t="shared" si="0"/>
        <v>1.3636363636363635</v>
      </c>
      <c r="H10" s="88">
        <f t="shared" si="1"/>
        <v>9.8792535675082324E-2</v>
      </c>
    </row>
    <row r="11" spans="1:8">
      <c r="A11" s="86" t="s">
        <v>62</v>
      </c>
      <c r="B11" s="28"/>
      <c r="C11" s="28"/>
      <c r="D11" s="81"/>
      <c r="E11" s="81"/>
      <c r="F11" s="84"/>
      <c r="G11" s="85"/>
      <c r="H11" s="89"/>
    </row>
    <row r="12" spans="1:8">
      <c r="A12" s="87" t="s">
        <v>60</v>
      </c>
      <c r="B12" s="28">
        <v>170</v>
      </c>
      <c r="C12" s="28">
        <v>400</v>
      </c>
      <c r="D12" s="81">
        <v>0.02</v>
      </c>
      <c r="E12" s="81">
        <v>0.08</v>
      </c>
      <c r="F12" s="82">
        <f>C12/B12</f>
        <v>2.3529411764705883</v>
      </c>
      <c r="G12" s="83">
        <f t="shared" si="0"/>
        <v>0.25</v>
      </c>
      <c r="H12" s="88">
        <f>C12/$C$13</f>
        <v>4.3907793633369926E-2</v>
      </c>
    </row>
    <row r="13" spans="1:8" ht="15.75" thickBot="1">
      <c r="A13" s="90" t="s">
        <v>68</v>
      </c>
      <c r="B13" s="70"/>
      <c r="C13" s="91">
        <f>SUM(C5:C12)</f>
        <v>9110</v>
      </c>
      <c r="D13" s="70"/>
      <c r="E13" s="70"/>
      <c r="F13" s="70"/>
      <c r="G13" s="70"/>
      <c r="H13" s="92"/>
    </row>
    <row r="15" spans="1:8">
      <c r="H15" s="79"/>
    </row>
    <row r="17" spans="9:9" ht="18.75">
      <c r="I17" s="80"/>
    </row>
  </sheetData>
  <mergeCells count="6">
    <mergeCell ref="H2:H3"/>
    <mergeCell ref="A2:A3"/>
    <mergeCell ref="B2:C3"/>
    <mergeCell ref="D2:E3"/>
    <mergeCell ref="F2:F3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SWOT</vt:lpstr>
      <vt:lpstr>Boston Consalting Group</vt:lpstr>
      <vt:lpstr>'Boston Consalting Group'!_Toc308902560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2016-11-11T05:39:59Z</dcterms:modified>
</cp:coreProperties>
</file>